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2108" firstSheet="1" activeTab="1"/>
  </bookViews>
  <sheets>
    <sheet name="Baross Óvoda" sheetId="1" r:id="rId1"/>
    <sheet name="összesítés 20171001" sheetId="2" r:id="rId2"/>
  </sheets>
  <definedNames/>
  <calcPr fullCalcOnLoad="1"/>
</workbook>
</file>

<file path=xl/sharedStrings.xml><?xml version="1.0" encoding="utf-8"?>
<sst xmlns="http://schemas.openxmlformats.org/spreadsheetml/2006/main" count="113" uniqueCount="84">
  <si>
    <t>Baross Nemzetiségi Óvoda Baross u. 79.</t>
  </si>
  <si>
    <t>KÉK TIGRIS CSOPORT</t>
  </si>
  <si>
    <t>RÓZSASZÍN PILLANGÓ CSOPORT</t>
  </si>
  <si>
    <t>SÁRGA NAPSUGÁR CSOPORT</t>
  </si>
  <si>
    <t>RÓZSASZÍN MACKÓ CSOPORT</t>
  </si>
  <si>
    <t>PIROS KATICA CSOPORT</t>
  </si>
  <si>
    <t>KÉK DELFIN CSOPORT</t>
  </si>
  <si>
    <t>ZÖLD ALMA CSOPORT</t>
  </si>
  <si>
    <t>SÁRGA NAPRAFORGÓ CSOPORT</t>
  </si>
  <si>
    <t>LILA FECSKE CSOPORT</t>
  </si>
  <si>
    <t>Baross Nemzetiségi Óvoda Tagóvoda Baross 81.</t>
  </si>
  <si>
    <t>összes gyermek</t>
  </si>
  <si>
    <t>CSOPORTSZÁM</t>
  </si>
  <si>
    <t>csoport-szoba mérete         /nm</t>
  </si>
  <si>
    <t>SNI név</t>
  </si>
  <si>
    <t>CSOPORT ÁTLAGLÉTSZÁM</t>
  </si>
  <si>
    <t>Különbség</t>
  </si>
  <si>
    <t xml:space="preserve">meghatároz-ható maximális létszám                csoportszoba mérete/2 </t>
  </si>
  <si>
    <t>tényleges létszám/fő 20160301-i állapot</t>
  </si>
  <si>
    <t>Jelenlegi alapító okirat (gyermeklétszám)</t>
  </si>
  <si>
    <t>összesen:</t>
  </si>
  <si>
    <t>Lengyel Nóra Izabell(2) Vidra Sára(3)</t>
  </si>
  <si>
    <t>Kerekes Andor(3)</t>
  </si>
  <si>
    <t>Hegedűs Péter József(2)</t>
  </si>
  <si>
    <t>Fajka Szilvia Kitti(2)</t>
  </si>
  <si>
    <t>Dobai Bulcsú(2) Réthy Rebeka(3)</t>
  </si>
  <si>
    <t xml:space="preserve"> </t>
  </si>
  <si>
    <t>Új alapító okiratban a csoportszoba nagyságára tekintettel megállapítható gyermeklétszám</t>
  </si>
  <si>
    <t>gyermekkel kevesebb vehető fel</t>
  </si>
  <si>
    <t>SNI            2-es (+1)            3-as (+2) 20160301-i állapot</t>
  </si>
  <si>
    <t>összes létszám  SNI-vel 20160301</t>
  </si>
  <si>
    <t>fenntartó engedéllyel létszám 25 fős létszám túlléphető</t>
  </si>
  <si>
    <t>ennyivel kevesebb gyereknek kellene lennie a csoportban</t>
  </si>
  <si>
    <t xml:space="preserve">Új               alapító okiratban  max. létszám                              </t>
  </si>
  <si>
    <t xml:space="preserve"> alapító okiratban            jelenlegi létszám</t>
  </si>
  <si>
    <r>
      <t xml:space="preserve">új alapító okirathoz viszonyított </t>
    </r>
    <r>
      <rPr>
        <b/>
        <sz val="10"/>
        <color indexed="45"/>
        <rFont val="Arial CE"/>
        <family val="2"/>
      </rPr>
      <t xml:space="preserve">túllépett                (-) </t>
    </r>
    <r>
      <rPr>
        <b/>
        <sz val="10"/>
        <rFont val="Arial CE"/>
        <family val="0"/>
      </rPr>
      <t xml:space="preserve">és </t>
    </r>
    <r>
      <rPr>
        <b/>
        <sz val="10"/>
        <rFont val="Arial CE"/>
        <family val="2"/>
      </rPr>
      <t>szabad (+) férőhely</t>
    </r>
  </si>
  <si>
    <t>Csoport-szoba mérete         /nm</t>
  </si>
  <si>
    <t>Férőhely (alapító okirat szerint)</t>
  </si>
  <si>
    <t>Nem kerületi</t>
  </si>
  <si>
    <t>Nem magyar</t>
  </si>
  <si>
    <t xml:space="preserve">HH/ fő </t>
  </si>
  <si>
    <t>HHH/ fő</t>
  </si>
  <si>
    <t>BTM/ fő</t>
  </si>
  <si>
    <t>SNI 2/ fő</t>
  </si>
  <si>
    <t>SNI 3/ fő</t>
  </si>
  <si>
    <t>Létszám/fő</t>
  </si>
  <si>
    <t xml:space="preserve">Veszé-lyeztetett </t>
  </si>
  <si>
    <t>8 órás</t>
  </si>
  <si>
    <t>2,5 éves</t>
  </si>
  <si>
    <t>székhely összesen</t>
  </si>
  <si>
    <t>ÖSSZES ÉTKEZŐ</t>
  </si>
  <si>
    <t>Étkező  100 %-os térítési díjat fizet /fő</t>
  </si>
  <si>
    <t>Kedvez-ményes étkező 0 %-os           /fő</t>
  </si>
  <si>
    <t>Tanköteles óvodában maradó    (6 évet aug.31-ig betöltötte)</t>
  </si>
  <si>
    <t>Csoport típusa /vegyes/ kor</t>
  </si>
  <si>
    <t>Szivárvány</t>
  </si>
  <si>
    <t>Csiga-biga</t>
  </si>
  <si>
    <t>Süni</t>
  </si>
  <si>
    <t>Kiscsikó</t>
  </si>
  <si>
    <t>Méhecske</t>
  </si>
  <si>
    <t>Mackó</t>
  </si>
  <si>
    <t>Napsugár</t>
  </si>
  <si>
    <t>Katica</t>
  </si>
  <si>
    <t>Maci</t>
  </si>
  <si>
    <t>Pillangó</t>
  </si>
  <si>
    <t>Nefelejcs</t>
  </si>
  <si>
    <t>Napraforgó</t>
  </si>
  <si>
    <t xml:space="preserve">Mártírok útja 205/b. </t>
  </si>
  <si>
    <t>Csoport neve</t>
  </si>
  <si>
    <t>Kincseskert tagóvoda</t>
  </si>
  <si>
    <t>Gyermekkert tagóvoda</t>
  </si>
  <si>
    <t>Kincseskert tagóvoda összesen</t>
  </si>
  <si>
    <t>Gyermekkert tagóvoda összesen</t>
  </si>
  <si>
    <r>
      <t>52 m</t>
    </r>
    <r>
      <rPr>
        <vertAlign val="superscript"/>
        <sz val="12"/>
        <rFont val="Times New Roman"/>
        <family val="1"/>
      </rPr>
      <t>2</t>
    </r>
  </si>
  <si>
    <r>
      <t>53 m</t>
    </r>
    <r>
      <rPr>
        <vertAlign val="superscript"/>
        <sz val="12"/>
        <rFont val="Times New Roman"/>
        <family val="1"/>
      </rPr>
      <t>2</t>
    </r>
  </si>
  <si>
    <r>
      <t>54 m</t>
    </r>
    <r>
      <rPr>
        <vertAlign val="superscript"/>
        <sz val="12"/>
        <rFont val="Times New Roman"/>
        <family val="1"/>
      </rPr>
      <t>2</t>
    </r>
  </si>
  <si>
    <r>
      <t>42 m</t>
    </r>
    <r>
      <rPr>
        <vertAlign val="superscript"/>
        <sz val="12"/>
        <rFont val="Times New Roman"/>
        <family val="1"/>
      </rPr>
      <t>2</t>
    </r>
  </si>
  <si>
    <t>vegyes</t>
  </si>
  <si>
    <t>Lurkóház Óvoda összesen</t>
  </si>
  <si>
    <t>Pesterzsébeti Lurkóház Óvoda</t>
  </si>
  <si>
    <t xml:space="preserve">2017. október 1-i statisztikai adatok </t>
  </si>
  <si>
    <t>Budapest, 2017. október 4.</t>
  </si>
  <si>
    <t>Szabados Erzsébet</t>
  </si>
  <si>
    <t>óvodavezető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</si>
</sst>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5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i/>
      <sz val="8"/>
      <name val="Arial CE"/>
      <family val="2"/>
    </font>
    <font>
      <b/>
      <i/>
      <sz val="8"/>
      <name val="Arial CE"/>
      <family val="2"/>
    </font>
    <font>
      <b/>
      <sz val="10"/>
      <color indexed="4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E"/>
      <family val="0"/>
    </font>
    <font>
      <b/>
      <sz val="16"/>
      <name val="Arial CE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11" fillId="34" borderId="10" xfId="0" applyFont="1" applyFill="1" applyBorder="1" applyAlignment="1">
      <alignment horizontal="left"/>
    </xf>
    <xf numFmtId="1" fontId="12" fillId="34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35" borderId="10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72" fontId="1" fillId="0" borderId="10" xfId="0" applyNumberFormat="1" applyFont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72" fontId="1" fillId="33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left"/>
    </xf>
    <xf numFmtId="1" fontId="12" fillId="34" borderId="18" xfId="0" applyNumberFormat="1" applyFont="1" applyFill="1" applyBorder="1" applyAlignment="1">
      <alignment horizontal="center"/>
    </xf>
    <xf numFmtId="1" fontId="12" fillId="34" borderId="19" xfId="0" applyNumberFormat="1" applyFon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12" fillId="34" borderId="20" xfId="0" applyNumberFormat="1" applyFont="1" applyFill="1" applyBorder="1" applyAlignment="1">
      <alignment horizontal="left"/>
    </xf>
    <xf numFmtId="0" fontId="1" fillId="34" borderId="21" xfId="0" applyFont="1" applyFill="1" applyBorder="1" applyAlignment="1">
      <alignment wrapText="1"/>
    </xf>
    <xf numFmtId="0" fontId="0" fillId="33" borderId="21" xfId="0" applyFill="1" applyBorder="1" applyAlignment="1">
      <alignment/>
    </xf>
    <xf numFmtId="0" fontId="12" fillId="34" borderId="22" xfId="0" applyFont="1" applyFill="1" applyBorder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4" xfId="0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1" fillId="33" borderId="25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38" borderId="27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0" fillId="38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38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38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/>
    </xf>
    <xf numFmtId="1" fontId="12" fillId="34" borderId="33" xfId="0" applyNumberFormat="1" applyFont="1" applyFill="1" applyBorder="1" applyAlignment="1">
      <alignment horizontal="center"/>
    </xf>
    <xf numFmtId="1" fontId="1" fillId="33" borderId="34" xfId="0" applyNumberFormat="1" applyFont="1" applyFill="1" applyBorder="1" applyAlignment="1">
      <alignment horizontal="center"/>
    </xf>
    <xf numFmtId="1" fontId="12" fillId="34" borderId="20" xfId="0" applyNumberFormat="1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24" xfId="0" applyFont="1" applyFill="1" applyBorder="1" applyAlignment="1">
      <alignment/>
    </xf>
    <xf numFmtId="1" fontId="1" fillId="33" borderId="36" xfId="0" applyNumberFormat="1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1" fontId="12" fillId="34" borderId="30" xfId="0" applyNumberFormat="1" applyFont="1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0" fillId="35" borderId="13" xfId="0" applyNumberFormat="1" applyFont="1" applyFill="1" applyBorder="1" applyAlignment="1">
      <alignment horizontal="center"/>
    </xf>
    <xf numFmtId="1" fontId="0" fillId="35" borderId="20" xfId="0" applyNumberFormat="1" applyFont="1" applyFill="1" applyBorder="1" applyAlignment="1">
      <alignment horizontal="center"/>
    </xf>
    <xf numFmtId="1" fontId="0" fillId="34" borderId="37" xfId="0" applyNumberFormat="1" applyFill="1" applyBorder="1" applyAlignment="1">
      <alignment horizontal="center"/>
    </xf>
    <xf numFmtId="1" fontId="0" fillId="35" borderId="38" xfId="0" applyNumberFormat="1" applyFont="1" applyFill="1" applyBorder="1" applyAlignment="1">
      <alignment horizontal="center"/>
    </xf>
    <xf numFmtId="1" fontId="0" fillId="35" borderId="34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1" fontId="1" fillId="33" borderId="41" xfId="0" applyNumberFormat="1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34" borderId="39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1" fillId="0" borderId="45" xfId="0" applyNumberFormat="1" applyFont="1" applyBorder="1" applyAlignment="1">
      <alignment horizontal="center" vertical="center" wrapText="1"/>
    </xf>
    <xf numFmtId="172" fontId="1" fillId="0" borderId="41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/>
    <dxf>
      <fill>
        <patternFill>
          <bgColor indexed="45"/>
        </patternFill>
      </fill>
    </dxf>
    <dxf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1981200</xdr:colOff>
      <xdr:row>2</xdr:row>
      <xdr:rowOff>600075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2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30" sqref="I30"/>
    </sheetView>
  </sheetViews>
  <sheetFormatPr defaultColWidth="9.00390625" defaultRowHeight="12.75"/>
  <cols>
    <col min="1" max="1" width="3.50390625" style="0" customWidth="1"/>
    <col min="2" max="2" width="47.625" style="0" customWidth="1"/>
    <col min="3" max="3" width="7.50390625" style="1" customWidth="1"/>
    <col min="4" max="4" width="10.50390625" style="1" customWidth="1"/>
    <col min="5" max="5" width="9.50390625" style="1" customWidth="1"/>
    <col min="6" max="6" width="9.50390625" style="29" customWidth="1"/>
    <col min="7" max="7" width="10.625" style="0" customWidth="1"/>
    <col min="8" max="8" width="11.50390625" style="28" customWidth="1"/>
    <col min="9" max="9" width="9.50390625" style="0" customWidth="1"/>
    <col min="10" max="10" width="11.375" style="1" customWidth="1"/>
    <col min="11" max="11" width="32.50390625" style="1" customWidth="1"/>
    <col min="12" max="12" width="11.125" style="0" customWidth="1"/>
  </cols>
  <sheetData>
    <row r="1" ht="15">
      <c r="B1" s="44">
        <v>20160301</v>
      </c>
    </row>
    <row r="2" spans="1:9" ht="12.75">
      <c r="A2" s="2"/>
      <c r="B2" s="4" t="s">
        <v>12</v>
      </c>
      <c r="C2" s="3"/>
      <c r="D2" s="3"/>
      <c r="E2" s="3"/>
      <c r="F2" s="25"/>
      <c r="G2" s="2"/>
      <c r="H2" s="27"/>
      <c r="I2" s="11"/>
    </row>
    <row r="3" spans="1:9" ht="12.75">
      <c r="A3" s="2"/>
      <c r="B3" s="4" t="s">
        <v>0</v>
      </c>
      <c r="C3" s="3">
        <v>3</v>
      </c>
      <c r="D3" s="3"/>
      <c r="E3" s="3"/>
      <c r="F3" s="25"/>
      <c r="G3" s="2"/>
      <c r="H3" s="27"/>
      <c r="I3" s="11"/>
    </row>
    <row r="4" spans="1:9" ht="12.75">
      <c r="A4" s="2"/>
      <c r="B4" s="5" t="s">
        <v>10</v>
      </c>
      <c r="C4" s="3">
        <v>6</v>
      </c>
      <c r="D4" s="47"/>
      <c r="E4" s="47"/>
      <c r="F4" s="46"/>
      <c r="G4" s="2"/>
      <c r="H4" s="27"/>
      <c r="I4" s="11"/>
    </row>
    <row r="5" spans="1:9" ht="12.75">
      <c r="A5" s="2"/>
      <c r="B5" s="37" t="s">
        <v>12</v>
      </c>
      <c r="C5" s="38">
        <f>SUM(C3:C4)</f>
        <v>9</v>
      </c>
      <c r="D5" s="48"/>
      <c r="E5" s="48"/>
      <c r="F5" s="46"/>
      <c r="G5" s="2"/>
      <c r="H5" s="27"/>
      <c r="I5" s="11"/>
    </row>
    <row r="6" spans="1:9" ht="12.75">
      <c r="A6" s="2"/>
      <c r="B6" s="37" t="s">
        <v>15</v>
      </c>
      <c r="C6" s="55">
        <f>I23/C5</f>
        <v>23.88888888888889</v>
      </c>
      <c r="D6" s="48"/>
      <c r="E6" s="48"/>
      <c r="F6" s="46"/>
      <c r="G6" s="2"/>
      <c r="H6" s="27"/>
      <c r="I6" s="11"/>
    </row>
    <row r="7" spans="1:9" ht="12.75">
      <c r="A7" s="2"/>
      <c r="B7" s="18"/>
      <c r="C7" s="38"/>
      <c r="D7" s="48"/>
      <c r="E7" s="48"/>
      <c r="F7" s="46"/>
      <c r="G7" s="2"/>
      <c r="H7" s="27"/>
      <c r="I7" s="11"/>
    </row>
    <row r="8" spans="1:11" ht="120" customHeight="1">
      <c r="A8" s="2"/>
      <c r="B8" s="12"/>
      <c r="C8" s="21" t="s">
        <v>13</v>
      </c>
      <c r="D8" s="39" t="s">
        <v>17</v>
      </c>
      <c r="E8" s="12" t="s">
        <v>33</v>
      </c>
      <c r="F8" s="32" t="s">
        <v>34</v>
      </c>
      <c r="G8" s="12" t="s">
        <v>18</v>
      </c>
      <c r="H8" s="12" t="s">
        <v>29</v>
      </c>
      <c r="I8" s="12" t="s">
        <v>30</v>
      </c>
      <c r="J8" s="30" t="s">
        <v>35</v>
      </c>
      <c r="K8" s="12" t="s">
        <v>14</v>
      </c>
    </row>
    <row r="9" spans="1:11" ht="12.75">
      <c r="A9" s="45"/>
      <c r="B9" s="16" t="s">
        <v>0</v>
      </c>
      <c r="C9" s="17"/>
      <c r="D9" s="17"/>
      <c r="E9" s="17"/>
      <c r="F9" s="33" t="s">
        <v>26</v>
      </c>
      <c r="G9" s="17"/>
      <c r="H9" s="36"/>
      <c r="I9" s="23"/>
      <c r="J9" s="31"/>
      <c r="K9" s="4"/>
    </row>
    <row r="10" spans="1:11" ht="12.75">
      <c r="A10" s="45">
        <v>1</v>
      </c>
      <c r="B10" s="2" t="s">
        <v>2</v>
      </c>
      <c r="C10" s="8">
        <v>46.6</v>
      </c>
      <c r="D10" s="51">
        <f>C10/2</f>
        <v>23.3</v>
      </c>
      <c r="E10" s="9">
        <v>23</v>
      </c>
      <c r="F10" s="34"/>
      <c r="G10" s="9">
        <v>25</v>
      </c>
      <c r="H10" s="49"/>
      <c r="I10" s="52">
        <f>G10+H10</f>
        <v>25</v>
      </c>
      <c r="J10" s="9">
        <f>E10-I10</f>
        <v>-2</v>
      </c>
      <c r="K10" s="4"/>
    </row>
    <row r="11" spans="1:11" ht="12.75">
      <c r="A11" s="45">
        <v>2</v>
      </c>
      <c r="B11" s="6" t="s">
        <v>1</v>
      </c>
      <c r="C11" s="8">
        <v>44.3</v>
      </c>
      <c r="D11" s="51">
        <f>C11/2</f>
        <v>22.15</v>
      </c>
      <c r="E11" s="9">
        <v>22</v>
      </c>
      <c r="F11" s="34"/>
      <c r="G11" s="9">
        <v>25</v>
      </c>
      <c r="H11" s="49"/>
      <c r="I11" s="52">
        <f>G11+H11</f>
        <v>25</v>
      </c>
      <c r="J11" s="9">
        <f>E11-I11</f>
        <v>-3</v>
      </c>
      <c r="K11" s="4"/>
    </row>
    <row r="12" spans="1:11" ht="12.75">
      <c r="A12" s="45">
        <v>3</v>
      </c>
      <c r="B12" s="6" t="s">
        <v>3</v>
      </c>
      <c r="C12" s="8">
        <v>50</v>
      </c>
      <c r="D12" s="51">
        <f>C12/2</f>
        <v>25</v>
      </c>
      <c r="E12" s="9">
        <v>25</v>
      </c>
      <c r="F12" s="34"/>
      <c r="G12" s="9">
        <v>25</v>
      </c>
      <c r="H12" s="49"/>
      <c r="I12" s="52">
        <f>G12+H12</f>
        <v>25</v>
      </c>
      <c r="J12" s="9">
        <f>E12-I12</f>
        <v>0</v>
      </c>
      <c r="K12" s="4"/>
    </row>
    <row r="13" spans="1:11" ht="12.75">
      <c r="A13" s="45"/>
      <c r="B13" s="13" t="s">
        <v>20</v>
      </c>
      <c r="C13" s="14"/>
      <c r="D13" s="15">
        <f>SUM(D10:D12)</f>
        <v>70.45</v>
      </c>
      <c r="E13" s="15">
        <f aca="true" t="shared" si="0" ref="E13:J13">SUM(E10:E12)</f>
        <v>70</v>
      </c>
      <c r="F13" s="15">
        <v>75</v>
      </c>
      <c r="G13" s="15">
        <f t="shared" si="0"/>
        <v>75</v>
      </c>
      <c r="H13" s="15">
        <f t="shared" si="0"/>
        <v>0</v>
      </c>
      <c r="I13" s="15">
        <f t="shared" si="0"/>
        <v>75</v>
      </c>
      <c r="J13" s="15">
        <f t="shared" si="0"/>
        <v>-5</v>
      </c>
      <c r="K13" s="4"/>
    </row>
    <row r="14" spans="1:11" ht="12.75">
      <c r="A14" s="45"/>
      <c r="B14" s="16" t="s">
        <v>10</v>
      </c>
      <c r="C14" s="17"/>
      <c r="D14" s="17"/>
      <c r="E14" s="17"/>
      <c r="F14" s="33"/>
      <c r="G14" s="17"/>
      <c r="H14" s="36"/>
      <c r="I14" s="23"/>
      <c r="J14" s="31"/>
      <c r="K14" s="4"/>
    </row>
    <row r="15" spans="1:11" ht="12.75">
      <c r="A15" s="45">
        <v>1</v>
      </c>
      <c r="B15" s="7" t="s">
        <v>4</v>
      </c>
      <c r="C15" s="8">
        <v>50</v>
      </c>
      <c r="D15" s="51">
        <f aca="true" t="shared" si="1" ref="D15:D20">C15/2</f>
        <v>25</v>
      </c>
      <c r="E15" s="9">
        <v>25</v>
      </c>
      <c r="F15" s="34"/>
      <c r="G15" s="9">
        <v>21</v>
      </c>
      <c r="H15" s="53">
        <v>1</v>
      </c>
      <c r="I15" s="52">
        <f aca="true" t="shared" si="2" ref="I15:I20">G15+H15</f>
        <v>22</v>
      </c>
      <c r="J15" s="9">
        <f aca="true" t="shared" si="3" ref="J15:J20">E15-I15</f>
        <v>3</v>
      </c>
      <c r="K15" s="4" t="s">
        <v>24</v>
      </c>
    </row>
    <row r="16" spans="1:11" ht="12.75">
      <c r="A16" s="45">
        <v>2</v>
      </c>
      <c r="B16" s="7" t="s">
        <v>5</v>
      </c>
      <c r="C16" s="8">
        <v>52.08</v>
      </c>
      <c r="D16" s="51">
        <f t="shared" si="1"/>
        <v>26.04</v>
      </c>
      <c r="E16" s="9">
        <v>25</v>
      </c>
      <c r="F16" s="34"/>
      <c r="G16" s="9">
        <v>22</v>
      </c>
      <c r="H16" s="53">
        <v>2</v>
      </c>
      <c r="I16" s="52">
        <f t="shared" si="2"/>
        <v>24</v>
      </c>
      <c r="J16" s="9">
        <f t="shared" si="3"/>
        <v>1</v>
      </c>
      <c r="K16" s="4" t="s">
        <v>25</v>
      </c>
    </row>
    <row r="17" spans="1:11" ht="12.75">
      <c r="A17" s="2">
        <v>3</v>
      </c>
      <c r="B17" s="7" t="s">
        <v>6</v>
      </c>
      <c r="C17" s="8">
        <v>50</v>
      </c>
      <c r="D17" s="51">
        <f t="shared" si="1"/>
        <v>25</v>
      </c>
      <c r="E17" s="9">
        <v>25</v>
      </c>
      <c r="F17" s="34"/>
      <c r="G17" s="9">
        <v>17</v>
      </c>
      <c r="H17" s="53">
        <v>3</v>
      </c>
      <c r="I17" s="52">
        <f t="shared" si="2"/>
        <v>20</v>
      </c>
      <c r="J17" s="9">
        <f t="shared" si="3"/>
        <v>5</v>
      </c>
      <c r="K17" s="4" t="s">
        <v>21</v>
      </c>
    </row>
    <row r="18" spans="1:11" ht="12.75">
      <c r="A18" s="2">
        <v>4</v>
      </c>
      <c r="B18" s="7" t="s">
        <v>7</v>
      </c>
      <c r="C18" s="8">
        <v>56</v>
      </c>
      <c r="D18" s="51">
        <f t="shared" si="1"/>
        <v>28</v>
      </c>
      <c r="E18" s="9">
        <v>25</v>
      </c>
      <c r="F18" s="34"/>
      <c r="G18" s="9">
        <v>23</v>
      </c>
      <c r="H18" s="53">
        <v>2</v>
      </c>
      <c r="I18" s="52">
        <f t="shared" si="2"/>
        <v>25</v>
      </c>
      <c r="J18" s="9">
        <f t="shared" si="3"/>
        <v>0</v>
      </c>
      <c r="K18" s="4" t="s">
        <v>22</v>
      </c>
    </row>
    <row r="19" spans="1:11" ht="12.75">
      <c r="A19" s="2">
        <v>5</v>
      </c>
      <c r="B19" s="7" t="s">
        <v>8</v>
      </c>
      <c r="C19" s="8">
        <v>50</v>
      </c>
      <c r="D19" s="51">
        <f t="shared" si="1"/>
        <v>25</v>
      </c>
      <c r="E19" s="9">
        <v>25</v>
      </c>
      <c r="F19" s="34"/>
      <c r="G19" s="9">
        <v>25</v>
      </c>
      <c r="H19" s="53"/>
      <c r="I19" s="52">
        <f t="shared" si="2"/>
        <v>25</v>
      </c>
      <c r="J19" s="9">
        <f t="shared" si="3"/>
        <v>0</v>
      </c>
      <c r="K19" s="4"/>
    </row>
    <row r="20" spans="1:11" ht="12.75">
      <c r="A20" s="2">
        <v>6</v>
      </c>
      <c r="B20" s="7" t="s">
        <v>9</v>
      </c>
      <c r="C20" s="8">
        <v>50.39</v>
      </c>
      <c r="D20" s="51">
        <f t="shared" si="1"/>
        <v>25.195</v>
      </c>
      <c r="E20" s="9">
        <v>25</v>
      </c>
      <c r="F20" s="34"/>
      <c r="G20" s="9">
        <v>23</v>
      </c>
      <c r="H20" s="53">
        <v>1</v>
      </c>
      <c r="I20" s="52">
        <f t="shared" si="2"/>
        <v>24</v>
      </c>
      <c r="J20" s="9">
        <f t="shared" si="3"/>
        <v>1</v>
      </c>
      <c r="K20" s="4" t="s">
        <v>23</v>
      </c>
    </row>
    <row r="21" spans="1:11" ht="12.75">
      <c r="A21" s="18"/>
      <c r="B21" s="19" t="s">
        <v>20</v>
      </c>
      <c r="C21" s="20"/>
      <c r="D21" s="58">
        <f>SUM(D15:D20)</f>
        <v>154.23499999999999</v>
      </c>
      <c r="E21" s="50">
        <f aca="true" t="shared" si="4" ref="E21:J21">SUM(E15:E20)</f>
        <v>150</v>
      </c>
      <c r="F21" s="50">
        <v>150</v>
      </c>
      <c r="G21" s="50">
        <f t="shared" si="4"/>
        <v>131</v>
      </c>
      <c r="H21" s="50">
        <f t="shared" si="4"/>
        <v>9</v>
      </c>
      <c r="I21" s="50">
        <f t="shared" si="4"/>
        <v>140</v>
      </c>
      <c r="J21" s="50">
        <f t="shared" si="4"/>
        <v>10</v>
      </c>
      <c r="K21" s="4"/>
    </row>
    <row r="22" spans="6:11" ht="12.75">
      <c r="F22" s="35"/>
      <c r="G22" s="1"/>
      <c r="H22" s="35"/>
      <c r="I22" s="1"/>
      <c r="J22" s="24"/>
      <c r="K22" s="4"/>
    </row>
    <row r="23" spans="2:11" ht="15">
      <c r="B23" s="42" t="s">
        <v>11</v>
      </c>
      <c r="C23" s="42"/>
      <c r="D23" s="43">
        <f>D13+D21</f>
        <v>224.685</v>
      </c>
      <c r="E23" s="43">
        <f aca="true" t="shared" si="5" ref="E23:J23">E13+E21</f>
        <v>220</v>
      </c>
      <c r="F23" s="43">
        <f t="shared" si="5"/>
        <v>225</v>
      </c>
      <c r="G23" s="43">
        <f t="shared" si="5"/>
        <v>206</v>
      </c>
      <c r="H23" s="43">
        <f t="shared" si="5"/>
        <v>9</v>
      </c>
      <c r="I23" s="43">
        <f t="shared" si="5"/>
        <v>215</v>
      </c>
      <c r="J23" s="43">
        <f t="shared" si="5"/>
        <v>5</v>
      </c>
      <c r="K23" s="4"/>
    </row>
    <row r="24" spans="7:9" ht="12.75">
      <c r="G24" s="1"/>
      <c r="H24" s="26"/>
      <c r="I24" s="1"/>
    </row>
    <row r="25" spans="2:9" ht="12.75">
      <c r="B25" s="4" t="s">
        <v>19</v>
      </c>
      <c r="C25" s="10">
        <f>F23</f>
        <v>225</v>
      </c>
      <c r="G25" s="1"/>
      <c r="H25" s="26"/>
      <c r="I25" s="1"/>
    </row>
    <row r="26" spans="2:9" ht="26.25">
      <c r="B26" s="40" t="s">
        <v>27</v>
      </c>
      <c r="C26" s="10">
        <f>E23</f>
        <v>220</v>
      </c>
      <c r="G26" s="1"/>
      <c r="H26" s="26"/>
      <c r="I26" s="1"/>
    </row>
    <row r="27" spans="2:9" ht="12.75">
      <c r="B27" s="7" t="s">
        <v>16</v>
      </c>
      <c r="C27" s="41">
        <f>C25-C26</f>
        <v>5</v>
      </c>
      <c r="D27" s="54" t="s">
        <v>28</v>
      </c>
      <c r="G27" s="1"/>
      <c r="H27" s="26"/>
      <c r="I27" s="1"/>
    </row>
    <row r="28" spans="7:9" ht="12.75">
      <c r="G28" s="1"/>
      <c r="H28" s="26"/>
      <c r="I28" s="1"/>
    </row>
    <row r="29" spans="7:9" ht="12.75">
      <c r="G29" s="1"/>
      <c r="H29" s="26"/>
      <c r="I29" s="1"/>
    </row>
    <row r="30" spans="2:9" ht="12.75">
      <c r="B30" t="s">
        <v>31</v>
      </c>
      <c r="C30" s="56"/>
      <c r="G30" s="1"/>
      <c r="H30" s="26"/>
      <c r="I30" s="1"/>
    </row>
    <row r="31" spans="2:3" ht="12.75">
      <c r="B31" t="s">
        <v>32</v>
      </c>
      <c r="C31" s="57"/>
    </row>
  </sheetData>
  <sheetProtection/>
  <conditionalFormatting sqref="G19 G10:G12">
    <cfRule type="expression" priority="3" dxfId="15" stopIfTrue="1">
      <formula>"&gt;25"</formula>
    </cfRule>
  </conditionalFormatting>
  <conditionalFormatting sqref="J15:J20 J10:J12">
    <cfRule type="cellIs" priority="5" dxfId="14" operator="lessThan" stopIfTrue="1">
      <formula>0</formula>
    </cfRule>
    <cfRule type="cellIs" priority="6" dxfId="13" operator="greaterThan" stopIfTrue="1">
      <formula>0</formula>
    </cfRule>
  </conditionalFormatting>
  <conditionalFormatting sqref="D10:D12 D15:D17 D19:D20">
    <cfRule type="cellIs" priority="7" dxfId="11" operator="greaterThan" stopIfTrue="1">
      <formula>28</formula>
    </cfRule>
  </conditionalFormatting>
  <conditionalFormatting sqref="D18">
    <cfRule type="cellIs" priority="8" dxfId="11" operator="greaterThanOrEqual" stopIfTrue="1">
      <formula>28</formula>
    </cfRule>
  </conditionalFormatting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38"/>
  <sheetViews>
    <sheetView tabSelected="1" zoomScaleSheetLayoutView="100" zoomScalePageLayoutView="0" workbookViewId="0" topLeftCell="A4">
      <selection activeCell="M34" sqref="M34"/>
    </sheetView>
  </sheetViews>
  <sheetFormatPr defaultColWidth="9.125" defaultRowHeight="12.75"/>
  <cols>
    <col min="1" max="1" width="9.25390625" style="11" customWidth="1"/>
    <col min="2" max="2" width="41.50390625" style="11" customWidth="1"/>
    <col min="3" max="3" width="8.625" style="68" customWidth="1"/>
    <col min="4" max="4" width="8.375" style="22" customWidth="1"/>
    <col min="5" max="5" width="9.00390625" style="22" customWidth="1"/>
    <col min="6" max="6" width="10.125" style="11" customWidth="1"/>
    <col min="7" max="7" width="10.125" style="11" bestFit="1" customWidth="1"/>
    <col min="8" max="8" width="7.50390625" style="61" customWidth="1"/>
    <col min="9" max="10" width="8.50390625" style="11" customWidth="1"/>
    <col min="11" max="11" width="10.875" style="11" customWidth="1"/>
    <col min="12" max="12" width="8.50390625" style="22" customWidth="1"/>
    <col min="13" max="13" width="9.125" style="11" customWidth="1"/>
    <col min="14" max="14" width="5.50390625" style="11" customWidth="1"/>
    <col min="15" max="15" width="6.875" style="11" customWidth="1"/>
    <col min="16" max="16" width="6.00390625" style="11" customWidth="1"/>
    <col min="17" max="18" width="6.875" style="11" customWidth="1"/>
    <col min="19" max="19" width="8.50390625" style="11" customWidth="1"/>
    <col min="20" max="16384" width="9.125" style="11" customWidth="1"/>
  </cols>
  <sheetData>
    <row r="1" ht="12.75"/>
    <row r="2" ht="12.75"/>
    <row r="3" spans="2:20" s="105" customFormat="1" ht="57.75" customHeight="1">
      <c r="B3" s="157" t="s">
        <v>79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2:22" s="105" customFormat="1" ht="20.25" customHeight="1">
      <c r="B4" s="158" t="s">
        <v>80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06"/>
      <c r="V4" s="106"/>
    </row>
    <row r="5" spans="2:12" ht="42.75" customHeight="1" thickBot="1">
      <c r="B5" s="60"/>
      <c r="C5" s="67"/>
      <c r="D5" s="11"/>
      <c r="E5" s="11"/>
      <c r="L5" s="11"/>
    </row>
    <row r="6" spans="2:20" ht="26.25" customHeight="1" thickBot="1">
      <c r="B6" s="161" t="s">
        <v>68</v>
      </c>
      <c r="C6" s="165" t="s">
        <v>36</v>
      </c>
      <c r="D6" s="146" t="s">
        <v>54</v>
      </c>
      <c r="E6" s="167" t="s">
        <v>37</v>
      </c>
      <c r="F6" s="148" t="s">
        <v>45</v>
      </c>
      <c r="G6" s="149"/>
      <c r="H6" s="149"/>
      <c r="I6" s="150"/>
      <c r="J6" s="163" t="s">
        <v>48</v>
      </c>
      <c r="K6" s="163" t="s">
        <v>53</v>
      </c>
      <c r="L6" s="151" t="s">
        <v>50</v>
      </c>
      <c r="M6" s="152"/>
      <c r="N6" s="155" t="s">
        <v>40</v>
      </c>
      <c r="O6" s="146" t="s">
        <v>41</v>
      </c>
      <c r="P6" s="146" t="s">
        <v>42</v>
      </c>
      <c r="Q6" s="146" t="s">
        <v>43</v>
      </c>
      <c r="R6" s="146" t="s">
        <v>44</v>
      </c>
      <c r="S6" s="146" t="s">
        <v>39</v>
      </c>
      <c r="T6" s="153" t="s">
        <v>46</v>
      </c>
    </row>
    <row r="7" spans="2:20" ht="72" customHeight="1">
      <c r="B7" s="162"/>
      <c r="C7" s="166"/>
      <c r="D7" s="147"/>
      <c r="E7" s="168"/>
      <c r="F7" s="137">
        <v>42978</v>
      </c>
      <c r="G7" s="138">
        <v>43009</v>
      </c>
      <c r="H7" s="139" t="s">
        <v>47</v>
      </c>
      <c r="I7" s="140" t="s">
        <v>38</v>
      </c>
      <c r="J7" s="164"/>
      <c r="K7" s="164"/>
      <c r="L7" s="144" t="s">
        <v>51</v>
      </c>
      <c r="M7" s="72" t="s">
        <v>52</v>
      </c>
      <c r="N7" s="156"/>
      <c r="O7" s="147"/>
      <c r="P7" s="147"/>
      <c r="Q7" s="147"/>
      <c r="R7" s="147"/>
      <c r="S7" s="147"/>
      <c r="T7" s="154"/>
    </row>
    <row r="8" spans="2:20" ht="19.5" customHeight="1" thickBot="1">
      <c r="B8" s="79" t="s">
        <v>67</v>
      </c>
      <c r="C8" s="76"/>
      <c r="D8" s="17"/>
      <c r="E8" s="23"/>
      <c r="F8" s="127"/>
      <c r="G8" s="118"/>
      <c r="H8" s="85"/>
      <c r="I8" s="114"/>
      <c r="J8" s="141"/>
      <c r="K8" s="141"/>
      <c r="L8" s="113"/>
      <c r="M8" s="86"/>
      <c r="N8" s="113"/>
      <c r="O8" s="84"/>
      <c r="P8" s="84"/>
      <c r="Q8" s="84"/>
      <c r="R8" s="84"/>
      <c r="S8" s="84"/>
      <c r="T8" s="86"/>
    </row>
    <row r="9" spans="1:20" ht="19.5" customHeight="1" thickBot="1">
      <c r="A9" s="11">
        <v>1</v>
      </c>
      <c r="B9" s="70" t="s">
        <v>55</v>
      </c>
      <c r="C9" s="82" t="s">
        <v>73</v>
      </c>
      <c r="D9" s="82" t="s">
        <v>77</v>
      </c>
      <c r="E9" s="107">
        <v>25</v>
      </c>
      <c r="F9" s="128">
        <v>24</v>
      </c>
      <c r="G9" s="119">
        <v>24</v>
      </c>
      <c r="H9" s="91">
        <v>24</v>
      </c>
      <c r="I9" s="93">
        <v>2</v>
      </c>
      <c r="J9" s="128">
        <v>0</v>
      </c>
      <c r="K9" s="128">
        <v>0</v>
      </c>
      <c r="L9" s="90">
        <v>3</v>
      </c>
      <c r="M9" s="93">
        <v>21</v>
      </c>
      <c r="N9" s="90">
        <v>0</v>
      </c>
      <c r="O9" s="92">
        <v>0</v>
      </c>
      <c r="P9" s="92">
        <v>0</v>
      </c>
      <c r="Q9" s="92">
        <v>1</v>
      </c>
      <c r="R9" s="92">
        <v>0</v>
      </c>
      <c r="S9" s="92">
        <v>1</v>
      </c>
      <c r="T9" s="93">
        <v>0</v>
      </c>
    </row>
    <row r="10" spans="1:20" ht="19.5" customHeight="1" thickBot="1">
      <c r="A10" s="11">
        <v>2</v>
      </c>
      <c r="B10" s="71" t="s">
        <v>56</v>
      </c>
      <c r="C10" s="83" t="s">
        <v>73</v>
      </c>
      <c r="D10" s="83" t="s">
        <v>77</v>
      </c>
      <c r="E10" s="108">
        <v>25</v>
      </c>
      <c r="F10" s="129">
        <v>25</v>
      </c>
      <c r="G10" s="120">
        <v>25</v>
      </c>
      <c r="H10" s="94">
        <v>25</v>
      </c>
      <c r="I10" s="96">
        <v>0</v>
      </c>
      <c r="J10" s="134">
        <v>1</v>
      </c>
      <c r="K10" s="134">
        <v>6</v>
      </c>
      <c r="L10" s="100">
        <v>0</v>
      </c>
      <c r="M10" s="96">
        <v>25</v>
      </c>
      <c r="N10" s="100">
        <v>0</v>
      </c>
      <c r="O10" s="95">
        <v>1</v>
      </c>
      <c r="P10" s="95">
        <v>2</v>
      </c>
      <c r="Q10" s="95">
        <v>0</v>
      </c>
      <c r="R10" s="95">
        <v>0</v>
      </c>
      <c r="S10" s="95">
        <v>0</v>
      </c>
      <c r="T10" s="96">
        <v>1</v>
      </c>
    </row>
    <row r="11" spans="1:20" ht="19.5" customHeight="1" thickBot="1">
      <c r="A11" s="11">
        <v>3</v>
      </c>
      <c r="B11" s="71" t="s">
        <v>57</v>
      </c>
      <c r="C11" s="83" t="s">
        <v>73</v>
      </c>
      <c r="D11" s="83" t="s">
        <v>77</v>
      </c>
      <c r="E11" s="108">
        <v>25</v>
      </c>
      <c r="F11" s="129">
        <v>22</v>
      </c>
      <c r="G11" s="120">
        <v>23</v>
      </c>
      <c r="H11" s="94">
        <v>23</v>
      </c>
      <c r="I11" s="96">
        <v>0</v>
      </c>
      <c r="J11" s="134">
        <v>0</v>
      </c>
      <c r="K11" s="134">
        <v>4</v>
      </c>
      <c r="L11" s="100">
        <v>3</v>
      </c>
      <c r="M11" s="96">
        <v>20</v>
      </c>
      <c r="N11" s="100">
        <v>0</v>
      </c>
      <c r="O11" s="95">
        <v>0</v>
      </c>
      <c r="P11" s="95">
        <v>0</v>
      </c>
      <c r="Q11" s="95">
        <v>0</v>
      </c>
      <c r="R11" s="95">
        <v>1</v>
      </c>
      <c r="S11" s="95">
        <v>1</v>
      </c>
      <c r="T11" s="96">
        <v>0</v>
      </c>
    </row>
    <row r="12" spans="1:20" ht="19.5" customHeight="1" thickBot="1">
      <c r="A12" s="11">
        <v>4</v>
      </c>
      <c r="B12" s="71" t="s">
        <v>58</v>
      </c>
      <c r="C12" s="83" t="s">
        <v>73</v>
      </c>
      <c r="D12" s="83" t="s">
        <v>77</v>
      </c>
      <c r="E12" s="108">
        <v>25</v>
      </c>
      <c r="F12" s="130">
        <v>25</v>
      </c>
      <c r="G12" s="121">
        <v>24</v>
      </c>
      <c r="H12" s="97">
        <v>24</v>
      </c>
      <c r="I12" s="99">
        <v>0</v>
      </c>
      <c r="J12" s="135">
        <v>0</v>
      </c>
      <c r="K12" s="135">
        <v>5</v>
      </c>
      <c r="L12" s="101">
        <v>5</v>
      </c>
      <c r="M12" s="99">
        <v>19</v>
      </c>
      <c r="N12" s="101">
        <v>0</v>
      </c>
      <c r="O12" s="98">
        <v>1</v>
      </c>
      <c r="P12" s="98">
        <v>1</v>
      </c>
      <c r="Q12" s="98">
        <v>0</v>
      </c>
      <c r="R12" s="98">
        <v>0</v>
      </c>
      <c r="S12" s="98">
        <v>1</v>
      </c>
      <c r="T12" s="99">
        <v>0</v>
      </c>
    </row>
    <row r="13" spans="1:20" ht="19.5" customHeight="1">
      <c r="A13" s="63"/>
      <c r="B13" s="80" t="s">
        <v>49</v>
      </c>
      <c r="C13" s="77"/>
      <c r="D13" s="14"/>
      <c r="E13" s="109">
        <f aca="true" t="shared" si="0" ref="E13:T13">SUM(E9:E12)</f>
        <v>100</v>
      </c>
      <c r="F13" s="131">
        <f t="shared" si="0"/>
        <v>96</v>
      </c>
      <c r="G13" s="111">
        <f t="shared" si="0"/>
        <v>96</v>
      </c>
      <c r="H13" s="87">
        <f t="shared" si="0"/>
        <v>96</v>
      </c>
      <c r="I13" s="88">
        <f t="shared" si="0"/>
        <v>2</v>
      </c>
      <c r="J13" s="131">
        <f t="shared" si="0"/>
        <v>1</v>
      </c>
      <c r="K13" s="131">
        <f t="shared" si="0"/>
        <v>15</v>
      </c>
      <c r="L13" s="115">
        <f t="shared" si="0"/>
        <v>11</v>
      </c>
      <c r="M13" s="88">
        <f t="shared" si="0"/>
        <v>85</v>
      </c>
      <c r="N13" s="115">
        <f t="shared" si="0"/>
        <v>0</v>
      </c>
      <c r="O13" s="87">
        <f t="shared" si="0"/>
        <v>2</v>
      </c>
      <c r="P13" s="87">
        <f t="shared" si="0"/>
        <v>3</v>
      </c>
      <c r="Q13" s="87">
        <f t="shared" si="0"/>
        <v>1</v>
      </c>
      <c r="R13" s="87">
        <f t="shared" si="0"/>
        <v>1</v>
      </c>
      <c r="S13" s="87">
        <f t="shared" si="0"/>
        <v>3</v>
      </c>
      <c r="T13" s="88">
        <f t="shared" si="0"/>
        <v>1</v>
      </c>
    </row>
    <row r="14" spans="1:20" ht="19.5" customHeight="1" thickBot="1">
      <c r="A14" s="63"/>
      <c r="B14" s="79" t="s">
        <v>69</v>
      </c>
      <c r="C14" s="76"/>
      <c r="D14" s="17"/>
      <c r="E14" s="23"/>
      <c r="F14" s="127"/>
      <c r="G14" s="122"/>
      <c r="H14" s="85"/>
      <c r="I14" s="114"/>
      <c r="J14" s="141"/>
      <c r="K14" s="141"/>
      <c r="L14" s="113"/>
      <c r="M14" s="86"/>
      <c r="N14" s="113"/>
      <c r="O14" s="84"/>
      <c r="P14" s="84"/>
      <c r="Q14" s="84"/>
      <c r="R14" s="84"/>
      <c r="S14" s="84"/>
      <c r="T14" s="86"/>
    </row>
    <row r="15" spans="1:20" ht="19.5" customHeight="1" thickBot="1">
      <c r="A15" s="63">
        <v>1</v>
      </c>
      <c r="B15" s="70" t="s">
        <v>59</v>
      </c>
      <c r="C15" s="82" t="s">
        <v>74</v>
      </c>
      <c r="D15" s="82" t="s">
        <v>77</v>
      </c>
      <c r="E15" s="107">
        <v>25</v>
      </c>
      <c r="F15" s="132">
        <v>20</v>
      </c>
      <c r="G15" s="123">
        <v>19</v>
      </c>
      <c r="H15" s="91">
        <v>19</v>
      </c>
      <c r="I15" s="93">
        <v>0</v>
      </c>
      <c r="J15" s="128">
        <v>0</v>
      </c>
      <c r="K15" s="128">
        <v>1</v>
      </c>
      <c r="L15" s="90">
        <v>1</v>
      </c>
      <c r="M15" s="93">
        <v>18</v>
      </c>
      <c r="N15" s="90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3">
        <v>0</v>
      </c>
    </row>
    <row r="16" spans="1:20" ht="19.5" customHeight="1" thickBot="1">
      <c r="A16" s="63">
        <v>2</v>
      </c>
      <c r="B16" s="71" t="s">
        <v>60</v>
      </c>
      <c r="C16" s="83" t="s">
        <v>74</v>
      </c>
      <c r="D16" s="83" t="s">
        <v>77</v>
      </c>
      <c r="E16" s="108">
        <v>25</v>
      </c>
      <c r="F16" s="133">
        <v>24</v>
      </c>
      <c r="G16" s="124">
        <v>23</v>
      </c>
      <c r="H16" s="102">
        <v>23</v>
      </c>
      <c r="I16" s="104">
        <v>0</v>
      </c>
      <c r="J16" s="142">
        <v>0</v>
      </c>
      <c r="K16" s="142">
        <v>1</v>
      </c>
      <c r="L16" s="145">
        <v>2</v>
      </c>
      <c r="M16" s="104">
        <v>20</v>
      </c>
      <c r="N16" s="145">
        <v>0</v>
      </c>
      <c r="O16" s="103">
        <v>0</v>
      </c>
      <c r="P16" s="103">
        <v>1</v>
      </c>
      <c r="Q16" s="103">
        <v>1</v>
      </c>
      <c r="R16" s="103">
        <v>0</v>
      </c>
      <c r="S16" s="103">
        <v>0</v>
      </c>
      <c r="T16" s="104">
        <v>0</v>
      </c>
    </row>
    <row r="17" spans="1:20" ht="19.5" customHeight="1" thickBot="1">
      <c r="A17" s="63">
        <v>3</v>
      </c>
      <c r="B17" s="71" t="s">
        <v>61</v>
      </c>
      <c r="C17" s="83" t="s">
        <v>74</v>
      </c>
      <c r="D17" s="83" t="s">
        <v>77</v>
      </c>
      <c r="E17" s="108">
        <v>25</v>
      </c>
      <c r="F17" s="129">
        <v>23</v>
      </c>
      <c r="G17" s="120">
        <v>18</v>
      </c>
      <c r="H17" s="94">
        <v>18</v>
      </c>
      <c r="I17" s="96">
        <v>0</v>
      </c>
      <c r="J17" s="134">
        <v>0</v>
      </c>
      <c r="K17" s="134">
        <v>0</v>
      </c>
      <c r="L17" s="100">
        <v>1</v>
      </c>
      <c r="M17" s="96">
        <v>17</v>
      </c>
      <c r="N17" s="100">
        <v>0</v>
      </c>
      <c r="O17" s="95">
        <v>0</v>
      </c>
      <c r="P17" s="95">
        <v>0</v>
      </c>
      <c r="Q17" s="95">
        <v>2</v>
      </c>
      <c r="R17" s="95">
        <v>0</v>
      </c>
      <c r="S17" s="95">
        <v>0</v>
      </c>
      <c r="T17" s="96">
        <v>0</v>
      </c>
    </row>
    <row r="18" spans="1:20" ht="19.5" customHeight="1" thickBot="1">
      <c r="A18" s="63">
        <v>4</v>
      </c>
      <c r="B18" s="71" t="s">
        <v>62</v>
      </c>
      <c r="C18" s="83" t="s">
        <v>74</v>
      </c>
      <c r="D18" s="83" t="s">
        <v>77</v>
      </c>
      <c r="E18" s="108">
        <v>25</v>
      </c>
      <c r="F18" s="130">
        <v>24</v>
      </c>
      <c r="G18" s="121">
        <v>20</v>
      </c>
      <c r="H18" s="97">
        <v>20</v>
      </c>
      <c r="I18" s="99">
        <v>1</v>
      </c>
      <c r="J18" s="135">
        <v>0</v>
      </c>
      <c r="K18" s="135">
        <v>9</v>
      </c>
      <c r="L18" s="101">
        <v>2</v>
      </c>
      <c r="M18" s="99">
        <v>18</v>
      </c>
      <c r="N18" s="101">
        <v>0</v>
      </c>
      <c r="O18" s="98">
        <v>0</v>
      </c>
      <c r="P18" s="98">
        <v>1</v>
      </c>
      <c r="Q18" s="98">
        <v>0</v>
      </c>
      <c r="R18" s="98">
        <v>0</v>
      </c>
      <c r="S18" s="98">
        <v>1</v>
      </c>
      <c r="T18" s="99">
        <v>0</v>
      </c>
    </row>
    <row r="19" spans="1:20" ht="19.5" customHeight="1">
      <c r="A19" s="63"/>
      <c r="B19" s="80" t="s">
        <v>71</v>
      </c>
      <c r="C19" s="77"/>
      <c r="D19" s="14"/>
      <c r="E19" s="109">
        <f aca="true" t="shared" si="1" ref="E19:T19">SUM(E15:E18)</f>
        <v>100</v>
      </c>
      <c r="F19" s="131">
        <f t="shared" si="1"/>
        <v>91</v>
      </c>
      <c r="G19" s="111">
        <f t="shared" si="1"/>
        <v>80</v>
      </c>
      <c r="H19" s="87">
        <f t="shared" si="1"/>
        <v>80</v>
      </c>
      <c r="I19" s="88">
        <f t="shared" si="1"/>
        <v>1</v>
      </c>
      <c r="J19" s="131">
        <f t="shared" si="1"/>
        <v>0</v>
      </c>
      <c r="K19" s="131">
        <f t="shared" si="1"/>
        <v>11</v>
      </c>
      <c r="L19" s="115">
        <f t="shared" si="1"/>
        <v>6</v>
      </c>
      <c r="M19" s="88">
        <f t="shared" si="1"/>
        <v>73</v>
      </c>
      <c r="N19" s="115">
        <f t="shared" si="1"/>
        <v>0</v>
      </c>
      <c r="O19" s="87">
        <f t="shared" si="1"/>
        <v>0</v>
      </c>
      <c r="P19" s="87">
        <f t="shared" si="1"/>
        <v>2</v>
      </c>
      <c r="Q19" s="87">
        <f t="shared" si="1"/>
        <v>3</v>
      </c>
      <c r="R19" s="87">
        <f t="shared" si="1"/>
        <v>0</v>
      </c>
      <c r="S19" s="87">
        <f t="shared" si="1"/>
        <v>1</v>
      </c>
      <c r="T19" s="88">
        <f t="shared" si="1"/>
        <v>0</v>
      </c>
    </row>
    <row r="20" spans="1:20" ht="19.5" customHeight="1" thickBot="1">
      <c r="A20" s="63"/>
      <c r="B20" s="79" t="s">
        <v>70</v>
      </c>
      <c r="C20" s="76"/>
      <c r="D20" s="17"/>
      <c r="E20" s="23"/>
      <c r="F20" s="127"/>
      <c r="G20" s="122"/>
      <c r="H20" s="89"/>
      <c r="I20" s="116"/>
      <c r="J20" s="143"/>
      <c r="K20" s="143"/>
      <c r="L20" s="113"/>
      <c r="M20" s="86"/>
      <c r="N20" s="113"/>
      <c r="O20" s="84"/>
      <c r="P20" s="84"/>
      <c r="Q20" s="84"/>
      <c r="R20" s="84"/>
      <c r="S20" s="84"/>
      <c r="T20" s="86"/>
    </row>
    <row r="21" spans="1:20" ht="19.5" customHeight="1" thickBot="1">
      <c r="A21" s="63">
        <v>1</v>
      </c>
      <c r="B21" s="70" t="s">
        <v>61</v>
      </c>
      <c r="C21" s="82" t="s">
        <v>75</v>
      </c>
      <c r="D21" s="82" t="s">
        <v>77</v>
      </c>
      <c r="E21" s="107">
        <v>25</v>
      </c>
      <c r="F21" s="128">
        <v>19</v>
      </c>
      <c r="G21" s="119">
        <v>21</v>
      </c>
      <c r="H21" s="91">
        <v>21</v>
      </c>
      <c r="I21" s="93">
        <v>0</v>
      </c>
      <c r="J21" s="128">
        <v>0</v>
      </c>
      <c r="K21" s="128">
        <v>3</v>
      </c>
      <c r="L21" s="90">
        <v>0</v>
      </c>
      <c r="M21" s="93">
        <v>21</v>
      </c>
      <c r="N21" s="90">
        <v>2</v>
      </c>
      <c r="O21" s="92">
        <v>3</v>
      </c>
      <c r="P21" s="92">
        <v>1</v>
      </c>
      <c r="Q21" s="92">
        <v>0</v>
      </c>
      <c r="R21" s="92">
        <v>0</v>
      </c>
      <c r="S21" s="92">
        <v>2</v>
      </c>
      <c r="T21" s="93">
        <v>0</v>
      </c>
    </row>
    <row r="22" spans="1:20" ht="19.5" customHeight="1" thickBot="1">
      <c r="A22" s="63">
        <v>2</v>
      </c>
      <c r="B22" s="71" t="s">
        <v>63</v>
      </c>
      <c r="C22" s="83" t="s">
        <v>75</v>
      </c>
      <c r="D22" s="83" t="s">
        <v>77</v>
      </c>
      <c r="E22" s="108">
        <v>25</v>
      </c>
      <c r="F22" s="134">
        <v>20</v>
      </c>
      <c r="G22" s="125">
        <v>20</v>
      </c>
      <c r="H22" s="94">
        <v>20</v>
      </c>
      <c r="I22" s="96">
        <v>0</v>
      </c>
      <c r="J22" s="134">
        <v>0</v>
      </c>
      <c r="K22" s="134">
        <v>5</v>
      </c>
      <c r="L22" s="100">
        <v>2</v>
      </c>
      <c r="M22" s="96">
        <v>18</v>
      </c>
      <c r="N22" s="100">
        <v>1</v>
      </c>
      <c r="O22" s="95">
        <v>2</v>
      </c>
      <c r="P22" s="95">
        <v>0</v>
      </c>
      <c r="Q22" s="95">
        <v>0</v>
      </c>
      <c r="R22" s="95">
        <v>0</v>
      </c>
      <c r="S22" s="95">
        <v>1</v>
      </c>
      <c r="T22" s="96">
        <v>0</v>
      </c>
    </row>
    <row r="23" spans="1:20" ht="19.5" customHeight="1" thickBot="1">
      <c r="A23" s="63">
        <v>3</v>
      </c>
      <c r="B23" s="71" t="s">
        <v>64</v>
      </c>
      <c r="C23" s="83" t="s">
        <v>75</v>
      </c>
      <c r="D23" s="83" t="s">
        <v>77</v>
      </c>
      <c r="E23" s="108">
        <v>25</v>
      </c>
      <c r="F23" s="134">
        <v>19</v>
      </c>
      <c r="G23" s="125">
        <v>19</v>
      </c>
      <c r="H23" s="94">
        <v>19</v>
      </c>
      <c r="I23" s="96">
        <v>0</v>
      </c>
      <c r="J23" s="134">
        <v>0</v>
      </c>
      <c r="K23" s="134">
        <v>1</v>
      </c>
      <c r="L23" s="100">
        <v>1</v>
      </c>
      <c r="M23" s="96">
        <v>18</v>
      </c>
      <c r="N23" s="100">
        <v>1</v>
      </c>
      <c r="O23" s="95">
        <v>2</v>
      </c>
      <c r="P23" s="95">
        <v>0</v>
      </c>
      <c r="Q23" s="95">
        <v>0</v>
      </c>
      <c r="R23" s="95">
        <v>1</v>
      </c>
      <c r="S23" s="95">
        <v>0</v>
      </c>
      <c r="T23" s="96">
        <v>0</v>
      </c>
    </row>
    <row r="24" spans="1:20" ht="19.5" customHeight="1" thickBot="1">
      <c r="A24" s="63">
        <v>4</v>
      </c>
      <c r="B24" s="71" t="s">
        <v>62</v>
      </c>
      <c r="C24" s="83" t="s">
        <v>75</v>
      </c>
      <c r="D24" s="83" t="s">
        <v>77</v>
      </c>
      <c r="E24" s="108">
        <v>25</v>
      </c>
      <c r="F24" s="134">
        <v>19</v>
      </c>
      <c r="G24" s="125">
        <v>23</v>
      </c>
      <c r="H24" s="94">
        <v>23</v>
      </c>
      <c r="I24" s="96">
        <v>1</v>
      </c>
      <c r="J24" s="134">
        <v>1</v>
      </c>
      <c r="K24" s="134">
        <v>5</v>
      </c>
      <c r="L24" s="100">
        <v>2</v>
      </c>
      <c r="M24" s="96">
        <v>21</v>
      </c>
      <c r="N24" s="100">
        <v>0</v>
      </c>
      <c r="O24" s="95">
        <v>0</v>
      </c>
      <c r="P24" s="95">
        <v>0</v>
      </c>
      <c r="Q24" s="95">
        <v>1</v>
      </c>
      <c r="R24" s="95">
        <v>0</v>
      </c>
      <c r="S24" s="95">
        <v>0</v>
      </c>
      <c r="T24" s="96">
        <v>0</v>
      </c>
    </row>
    <row r="25" spans="1:20" ht="19.5" customHeight="1" thickBot="1">
      <c r="A25" s="63">
        <v>5</v>
      </c>
      <c r="B25" s="71" t="s">
        <v>65</v>
      </c>
      <c r="C25" s="83" t="s">
        <v>76</v>
      </c>
      <c r="D25" s="82" t="s">
        <v>77</v>
      </c>
      <c r="E25" s="108">
        <v>22</v>
      </c>
      <c r="F25" s="134">
        <v>17</v>
      </c>
      <c r="G25" s="125">
        <v>20</v>
      </c>
      <c r="H25" s="94">
        <v>20</v>
      </c>
      <c r="I25" s="96">
        <v>0</v>
      </c>
      <c r="J25" s="134">
        <v>0</v>
      </c>
      <c r="K25" s="134">
        <v>1</v>
      </c>
      <c r="L25" s="100">
        <v>1</v>
      </c>
      <c r="M25" s="96">
        <v>19</v>
      </c>
      <c r="N25" s="100">
        <v>1</v>
      </c>
      <c r="O25" s="95">
        <v>0</v>
      </c>
      <c r="P25" s="95">
        <v>1</v>
      </c>
      <c r="Q25" s="95">
        <v>0</v>
      </c>
      <c r="R25" s="95">
        <v>0</v>
      </c>
      <c r="S25" s="95">
        <v>0</v>
      </c>
      <c r="T25" s="96">
        <v>1</v>
      </c>
    </row>
    <row r="26" spans="1:20" ht="19.5" customHeight="1" thickBot="1">
      <c r="A26" s="63">
        <v>6</v>
      </c>
      <c r="B26" s="71" t="s">
        <v>66</v>
      </c>
      <c r="C26" s="83" t="s">
        <v>76</v>
      </c>
      <c r="D26" s="83" t="s">
        <v>77</v>
      </c>
      <c r="E26" s="108">
        <v>22</v>
      </c>
      <c r="F26" s="135">
        <v>17</v>
      </c>
      <c r="G26" s="126">
        <v>20</v>
      </c>
      <c r="H26" s="97">
        <v>20</v>
      </c>
      <c r="I26" s="99">
        <v>1</v>
      </c>
      <c r="J26" s="135">
        <v>0</v>
      </c>
      <c r="K26" s="135">
        <v>2</v>
      </c>
      <c r="L26" s="101">
        <v>2</v>
      </c>
      <c r="M26" s="99">
        <v>18</v>
      </c>
      <c r="N26" s="101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9">
        <v>0</v>
      </c>
    </row>
    <row r="27" spans="1:20" ht="19.5" customHeight="1">
      <c r="A27" s="63"/>
      <c r="B27" s="80" t="s">
        <v>72</v>
      </c>
      <c r="C27" s="77"/>
      <c r="D27" s="14"/>
      <c r="E27" s="109">
        <f aca="true" t="shared" si="2" ref="E27:K27">SUM(E21:E26)</f>
        <v>144</v>
      </c>
      <c r="F27" s="131">
        <f t="shared" si="2"/>
        <v>111</v>
      </c>
      <c r="G27" s="111">
        <f t="shared" si="2"/>
        <v>123</v>
      </c>
      <c r="H27" s="87">
        <f t="shared" si="2"/>
        <v>123</v>
      </c>
      <c r="I27" s="88">
        <f t="shared" si="2"/>
        <v>2</v>
      </c>
      <c r="J27" s="131">
        <f t="shared" si="2"/>
        <v>1</v>
      </c>
      <c r="K27" s="131">
        <f t="shared" si="2"/>
        <v>17</v>
      </c>
      <c r="L27" s="115">
        <f aca="true" t="shared" si="3" ref="L27:T27">SUM(L21:L26)</f>
        <v>8</v>
      </c>
      <c r="M27" s="88">
        <f t="shared" si="3"/>
        <v>115</v>
      </c>
      <c r="N27" s="115">
        <f t="shared" si="3"/>
        <v>5</v>
      </c>
      <c r="O27" s="87">
        <f t="shared" si="3"/>
        <v>7</v>
      </c>
      <c r="P27" s="87">
        <f t="shared" si="3"/>
        <v>2</v>
      </c>
      <c r="Q27" s="87">
        <f t="shared" si="3"/>
        <v>1</v>
      </c>
      <c r="R27" s="87">
        <f t="shared" si="3"/>
        <v>1</v>
      </c>
      <c r="S27" s="87">
        <f t="shared" si="3"/>
        <v>3</v>
      </c>
      <c r="T27" s="88">
        <f t="shared" si="3"/>
        <v>1</v>
      </c>
    </row>
    <row r="28" spans="2:20" s="64" customFormat="1" ht="19.5" customHeight="1" thickBot="1">
      <c r="B28" s="81" t="s">
        <v>78</v>
      </c>
      <c r="C28" s="78"/>
      <c r="D28" s="73"/>
      <c r="E28" s="110">
        <f aca="true" t="shared" si="4" ref="E28:T28">E13+E19+E27</f>
        <v>344</v>
      </c>
      <c r="F28" s="136">
        <f t="shared" si="4"/>
        <v>298</v>
      </c>
      <c r="G28" s="112">
        <f t="shared" si="4"/>
        <v>299</v>
      </c>
      <c r="H28" s="74">
        <f t="shared" si="4"/>
        <v>299</v>
      </c>
      <c r="I28" s="75">
        <f t="shared" si="4"/>
        <v>5</v>
      </c>
      <c r="J28" s="136">
        <f t="shared" si="4"/>
        <v>2</v>
      </c>
      <c r="K28" s="136">
        <f t="shared" si="4"/>
        <v>43</v>
      </c>
      <c r="L28" s="117">
        <f t="shared" si="4"/>
        <v>25</v>
      </c>
      <c r="M28" s="75">
        <f t="shared" si="4"/>
        <v>273</v>
      </c>
      <c r="N28" s="117">
        <f t="shared" si="4"/>
        <v>5</v>
      </c>
      <c r="O28" s="74">
        <f t="shared" si="4"/>
        <v>9</v>
      </c>
      <c r="P28" s="74">
        <f t="shared" si="4"/>
        <v>7</v>
      </c>
      <c r="Q28" s="74">
        <f t="shared" si="4"/>
        <v>5</v>
      </c>
      <c r="R28" s="74">
        <f t="shared" si="4"/>
        <v>2</v>
      </c>
      <c r="S28" s="74">
        <f t="shared" si="4"/>
        <v>7</v>
      </c>
      <c r="T28" s="75">
        <f t="shared" si="4"/>
        <v>2</v>
      </c>
    </row>
    <row r="29" spans="2:12" ht="12.75">
      <c r="B29" s="64"/>
      <c r="D29" s="62"/>
      <c r="E29" s="62"/>
      <c r="F29" s="22"/>
      <c r="G29" s="22"/>
      <c r="H29" s="59"/>
      <c r="I29" s="65"/>
      <c r="J29" s="65"/>
      <c r="K29" s="65"/>
      <c r="L29" s="62"/>
    </row>
    <row r="30" spans="2:12" ht="63.75" customHeight="1">
      <c r="B30" s="66"/>
      <c r="C30" s="69"/>
      <c r="D30" s="11"/>
      <c r="E30" s="11"/>
      <c r="H30" s="11"/>
      <c r="L30" s="11"/>
    </row>
    <row r="31" spans="2:20" ht="12.75">
      <c r="B31" s="11" t="s">
        <v>81</v>
      </c>
      <c r="C31" s="69"/>
      <c r="D31" s="11"/>
      <c r="E31" s="11"/>
      <c r="H31" s="11"/>
      <c r="L31" s="11"/>
      <c r="S31" s="159" t="s">
        <v>82</v>
      </c>
      <c r="T31" s="159"/>
    </row>
    <row r="32" spans="3:20" ht="12.75">
      <c r="C32" s="69"/>
      <c r="D32" s="11"/>
      <c r="E32" s="11"/>
      <c r="H32" s="11"/>
      <c r="L32" s="11"/>
      <c r="S32" s="160" t="s">
        <v>83</v>
      </c>
      <c r="T32" s="160"/>
    </row>
    <row r="33" spans="3:12" ht="12.75">
      <c r="C33" s="69"/>
      <c r="D33" s="11"/>
      <c r="E33" s="11"/>
      <c r="H33" s="11"/>
      <c r="L33" s="11"/>
    </row>
    <row r="34" spans="3:12" ht="12.75">
      <c r="C34" s="69"/>
      <c r="D34" s="11"/>
      <c r="E34" s="11"/>
      <c r="H34" s="11"/>
      <c r="L34" s="11"/>
    </row>
    <row r="35" spans="3:12" ht="12.75">
      <c r="C35" s="69"/>
      <c r="D35" s="11"/>
      <c r="E35" s="11"/>
      <c r="H35" s="11"/>
      <c r="L35" s="11"/>
    </row>
    <row r="36" spans="3:12" ht="12.75">
      <c r="C36" s="69"/>
      <c r="D36" s="11"/>
      <c r="E36" s="11"/>
      <c r="H36" s="11"/>
      <c r="L36" s="11"/>
    </row>
    <row r="37" spans="3:12" ht="12.75">
      <c r="C37" s="69"/>
      <c r="D37" s="11"/>
      <c r="E37" s="11"/>
      <c r="H37" s="11"/>
      <c r="L37" s="11"/>
    </row>
    <row r="38" spans="3:12" ht="12.75">
      <c r="C38" s="69"/>
      <c r="D38" s="11"/>
      <c r="E38" s="11"/>
      <c r="H38" s="11"/>
      <c r="L38" s="11"/>
    </row>
  </sheetData>
  <sheetProtection/>
  <mergeCells count="19">
    <mergeCell ref="B3:T3"/>
    <mergeCell ref="B4:T4"/>
    <mergeCell ref="S31:T31"/>
    <mergeCell ref="S32:T32"/>
    <mergeCell ref="B6:B7"/>
    <mergeCell ref="J6:J7"/>
    <mergeCell ref="K6:K7"/>
    <mergeCell ref="C6:C7"/>
    <mergeCell ref="D6:D7"/>
    <mergeCell ref="E6:E7"/>
    <mergeCell ref="Q6:Q7"/>
    <mergeCell ref="R6:R7"/>
    <mergeCell ref="S6:S7"/>
    <mergeCell ref="F6:I6"/>
    <mergeCell ref="L6:M6"/>
    <mergeCell ref="T6:T7"/>
    <mergeCell ref="N6:N7"/>
    <mergeCell ref="O6:O7"/>
    <mergeCell ref="P6:P7"/>
  </mergeCells>
  <conditionalFormatting sqref="C13:D14 C8:E8 E14 C19:E20 I8:K8 I7 F7:H12 F14:H15 F20:H26 F19:K19 C27:K27 F17:H18">
    <cfRule type="cellIs" priority="14" dxfId="16" operator="lessThan" stopIfTrue="1">
      <formula>0</formula>
    </cfRule>
  </conditionalFormatting>
  <conditionalFormatting sqref="I14:K14">
    <cfRule type="cellIs" priority="13" dxfId="16" operator="lessThan" stopIfTrue="1">
      <formula>0</formula>
    </cfRule>
  </conditionalFormatting>
  <conditionalFormatting sqref="L8:N8 L14:N14 L19:N20 L27:N27">
    <cfRule type="cellIs" priority="9" dxfId="16" operator="lessThan" stopIfTrue="1">
      <formula>0</formula>
    </cfRule>
  </conditionalFormatting>
  <conditionalFormatting sqref="I20:K20">
    <cfRule type="cellIs" priority="12" dxfId="16" operator="lessThan" stopIfTrue="1">
      <formula>0</formula>
    </cfRule>
  </conditionalFormatting>
  <conditionalFormatting sqref="O8 O14 O19:O20 O27">
    <cfRule type="cellIs" priority="8" dxfId="16" operator="lessThan" stopIfTrue="1">
      <formula>0</formula>
    </cfRule>
  </conditionalFormatting>
  <conditionalFormatting sqref="P8 P14 P19:P20 P27">
    <cfRule type="cellIs" priority="7" dxfId="16" operator="lessThan" stopIfTrue="1">
      <formula>0</formula>
    </cfRule>
  </conditionalFormatting>
  <conditionalFormatting sqref="Q8 Q14 Q19:Q20 Q27">
    <cfRule type="cellIs" priority="6" dxfId="16" operator="lessThan" stopIfTrue="1">
      <formula>0</formula>
    </cfRule>
  </conditionalFormatting>
  <conditionalFormatting sqref="S8 S14 S19:S20 S27">
    <cfRule type="cellIs" priority="4" dxfId="16" operator="lessThan" stopIfTrue="1">
      <formula>0</formula>
    </cfRule>
  </conditionalFormatting>
  <conditionalFormatting sqref="R8 R14 R19:R20 R27">
    <cfRule type="cellIs" priority="3" dxfId="16" operator="lessThan" stopIfTrue="1">
      <formula>0</formula>
    </cfRule>
  </conditionalFormatting>
  <conditionalFormatting sqref="T8 T14 T19:T20 T27">
    <cfRule type="cellIs" priority="2" dxfId="16" operator="lessThan" stopIfTrue="1">
      <formula>0</formula>
    </cfRule>
  </conditionalFormatting>
  <conditionalFormatting sqref="F16:H16">
    <cfRule type="cellIs" priority="1" dxfId="16" operator="lessThan" stopIfTrue="1">
      <formula>0</formula>
    </cfRule>
  </conditionalFormatting>
  <printOptions/>
  <pageMargins left="0.32" right="0.22" top="0.34" bottom="0.38" header="0.25" footer="0.23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Bartane_Vass_angela</dc:creator>
  <cp:keywords/>
  <dc:description/>
  <cp:lastModifiedBy>Windows-felhasználó</cp:lastModifiedBy>
  <cp:lastPrinted>2017-10-04T10:39:05Z</cp:lastPrinted>
  <dcterms:created xsi:type="dcterms:W3CDTF">2015-12-10T09:19:39Z</dcterms:created>
  <dcterms:modified xsi:type="dcterms:W3CDTF">2018-06-14T12:15:47Z</dcterms:modified>
  <cp:category/>
  <cp:version/>
  <cp:contentType/>
  <cp:contentStatus/>
</cp:coreProperties>
</file>